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dati vaccini\"/>
    </mc:Choice>
  </mc:AlternateContent>
  <xr:revisionPtr revIDLastSave="0" documentId="13_ncr:1_{3DA6160D-B192-4E2A-BEEC-C77BEBE4F27F}" xr6:coauthVersionLast="46" xr6:coauthVersionMax="47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E19" i="1"/>
  <c r="F19" i="1" s="1"/>
  <c r="G19" i="1"/>
  <c r="H19" i="1"/>
  <c r="I19" i="1"/>
  <c r="J19" i="1"/>
  <c r="B19" i="1"/>
  <c r="C12" i="1"/>
  <c r="D12" i="1"/>
  <c r="H12" i="1" s="1"/>
  <c r="E12" i="1"/>
  <c r="B12" i="1"/>
  <c r="P19" i="1"/>
  <c r="O19" i="1"/>
  <c r="N19" i="1"/>
  <c r="M19" i="1"/>
  <c r="M12" i="1"/>
  <c r="P12" i="1"/>
  <c r="O12" i="1"/>
  <c r="N12" i="1"/>
  <c r="P5" i="1"/>
  <c r="R5" i="1" s="1"/>
  <c r="O5" i="1"/>
  <c r="S5" i="1" s="1"/>
  <c r="N5" i="1"/>
  <c r="M5" i="1"/>
  <c r="U18" i="1"/>
  <c r="U17" i="1"/>
  <c r="U11" i="1"/>
  <c r="U10" i="1"/>
  <c r="U4" i="1"/>
  <c r="U3" i="1"/>
  <c r="T18" i="1"/>
  <c r="T17" i="1"/>
  <c r="T11" i="1"/>
  <c r="T10" i="1"/>
  <c r="T4" i="1"/>
  <c r="T3" i="1"/>
  <c r="J4" i="1"/>
  <c r="J5" i="1"/>
  <c r="J10" i="1"/>
  <c r="J11" i="1"/>
  <c r="J17" i="1"/>
  <c r="J18" i="1"/>
  <c r="I4" i="1"/>
  <c r="I5" i="1"/>
  <c r="I10" i="1"/>
  <c r="I11" i="1"/>
  <c r="I12" i="1"/>
  <c r="J12" i="1" s="1"/>
  <c r="I17" i="1"/>
  <c r="I18" i="1"/>
  <c r="J3" i="1"/>
  <c r="I3" i="1"/>
  <c r="E5" i="1"/>
  <c r="D5" i="1"/>
  <c r="C5" i="1"/>
  <c r="B5" i="1"/>
  <c r="S4" i="1"/>
  <c r="R4" i="1"/>
  <c r="Q4" i="1"/>
  <c r="S3" i="1"/>
  <c r="R3" i="1"/>
  <c r="Q3" i="1"/>
  <c r="S11" i="1"/>
  <c r="R11" i="1"/>
  <c r="Q11" i="1"/>
  <c r="S10" i="1"/>
  <c r="R10" i="1"/>
  <c r="Q10" i="1"/>
  <c r="H18" i="1"/>
  <c r="G18" i="1"/>
  <c r="F18" i="1"/>
  <c r="H17" i="1"/>
  <c r="G17" i="1"/>
  <c r="F17" i="1"/>
  <c r="G12" i="1"/>
  <c r="H11" i="1"/>
  <c r="G11" i="1"/>
  <c r="F11" i="1"/>
  <c r="H10" i="1"/>
  <c r="G10" i="1"/>
  <c r="F10" i="1"/>
  <c r="G3" i="1"/>
  <c r="F3" i="1"/>
  <c r="M18" i="1"/>
  <c r="Q18" i="1" s="1"/>
  <c r="N18" i="1"/>
  <c r="R18" i="1" s="1"/>
  <c r="O18" i="1"/>
  <c r="N17" i="1"/>
  <c r="R17" i="1" s="1"/>
  <c r="O17" i="1"/>
  <c r="S17" i="1" s="1"/>
  <c r="M17" i="1"/>
  <c r="Q17" i="1" s="1"/>
  <c r="B29" i="1"/>
  <c r="H4" i="1"/>
  <c r="H3" i="1"/>
  <c r="G4" i="1"/>
  <c r="F4" i="1"/>
  <c r="F12" i="1" l="1"/>
  <c r="Q12" i="1"/>
  <c r="S12" i="1"/>
  <c r="R12" i="1"/>
  <c r="T12" i="1"/>
  <c r="U12" i="1" s="1"/>
  <c r="Q5" i="1"/>
  <c r="T5" i="1"/>
  <c r="U5" i="1" s="1"/>
  <c r="H5" i="1"/>
  <c r="G5" i="1"/>
  <c r="R19" i="1"/>
  <c r="F5" i="1"/>
  <c r="S18" i="1"/>
  <c r="S19" i="1" l="1"/>
  <c r="Q19" i="1"/>
  <c r="T19" i="1"/>
  <c r="U19" i="1" s="1"/>
</calcChain>
</file>

<file path=xl/sharedStrings.xml><?xml version="1.0" encoding="utf-8"?>
<sst xmlns="http://schemas.openxmlformats.org/spreadsheetml/2006/main" count="92" uniqueCount="27">
  <si>
    <t>Totale Dosi</t>
  </si>
  <si>
    <t>CLASSE DI ETA'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</si>
  <si>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</si>
  <si>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</si>
  <si>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</si>
  <si>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</si>
  <si>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</si>
  <si>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</si>
  <si>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</si>
  <si>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</si>
  <si>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</si>
  <si>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</si>
  <si>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</si>
  <si>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</si>
  <si>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3° Dose</t>
  </si>
  <si>
    <t>2° Dose</t>
  </si>
  <si>
    <t>% 3° Dose sulla 2°</t>
  </si>
  <si>
    <t>Ancona</t>
  </si>
  <si>
    <t>Ascoli Piceno</t>
  </si>
  <si>
    <t>Fermo</t>
  </si>
  <si>
    <t>Macerata</t>
  </si>
  <si>
    <t>Pesaro e Urbino</t>
  </si>
  <si>
    <t>Provincia</t>
  </si>
  <si>
    <t>5-11 anni</t>
  </si>
  <si>
    <t>Regione Mareche</t>
  </si>
  <si>
    <t>Non vaccinati</t>
  </si>
  <si>
    <t>% 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</si>
</sst>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U44"/>
  <sheetViews>
    <sheetView tabSelected="1" zoomScale="85" zoomScaleNormal="85" workbookViewId="0">
      <selection activeCell="D30" sqref="D30"/>
    </sheetView>
  </sheetViews>
  <sheetFormatPr defaultRowHeight="11.25" x14ac:dyDescent="0.25"/>
  <cols>
    <col min="1" max="1" width="16.5703125" style="6" customWidth="1"/>
    <col min="2" max="2" width="10.7109375" style="3" customWidth="1"/>
    <col min="3" max="4" width="13" style="3" customWidth="1"/>
    <col min="5" max="5" width="11.42578125" style="3" customWidth="1"/>
    <col min="6" max="6" width="15.7109375" style="3" customWidth="1"/>
    <col min="7" max="7" width="22.42578125" style="3" bestFit="1" customWidth="1"/>
    <col min="8" max="10" width="16.5703125" style="3" customWidth="1"/>
    <col min="11" max="11" width="4.7109375" style="3" customWidth="1"/>
    <col min="12" max="12" width="13.140625" style="3" bestFit="1" customWidth="1"/>
    <col min="13" max="13" width="12.7109375" style="3" customWidth="1"/>
    <col min="14" max="15" width="18.5703125" style="3" customWidth="1"/>
    <col min="16" max="16" width="13.85546875" style="3" customWidth="1"/>
    <col min="17" max="17" width="16" style="3" customWidth="1"/>
    <col min="18" max="18" width="21.140625" style="3" bestFit="1" customWidth="1"/>
    <col min="19" max="21" width="15.5703125" style="3" customWidth="1"/>
    <col min="22" max="16384" width="9.140625" style="3"/>
  </cols>
  <sheetData>
    <row r="1" spans="1:21" ht="13.5" customHeight="1" x14ac:dyDescent="0.25">
      <c r="A1" s="20" t="s">
        <v>1</v>
      </c>
      <c r="B1" s="19" t="s">
        <v>4</v>
      </c>
      <c r="C1" s="19"/>
      <c r="D1" s="19"/>
      <c r="E1" s="19"/>
      <c r="F1" s="19"/>
      <c r="G1" s="19"/>
      <c r="H1" s="19"/>
      <c r="I1" s="19"/>
      <c r="J1" s="19"/>
      <c r="L1" s="20" t="s">
        <v>1</v>
      </c>
      <c r="M1" s="19" t="s">
        <v>5</v>
      </c>
      <c r="N1" s="19"/>
      <c r="O1" s="19"/>
      <c r="P1" s="19"/>
      <c r="Q1" s="19"/>
      <c r="R1" s="19"/>
      <c r="S1" s="19"/>
      <c r="T1" s="19"/>
      <c r="U1" s="19"/>
    </row>
    <row r="2" spans="1:21" ht="10.5" customHeight="1" x14ac:dyDescent="0.25">
      <c r="A2" s="21"/>
      <c r="B2" s="1" t="s">
        <v>10</v>
      </c>
      <c r="C2" s="1" t="s">
        <v>15</v>
      </c>
      <c r="D2" s="1" t="s">
        <v>14</v>
      </c>
      <c r="E2" s="1" t="s">
        <v>13</v>
      </c>
      <c r="F2" s="1" t="s">
        <v>11</v>
      </c>
      <c r="G2" s="1" t="s">
        <v>12</v>
      </c>
      <c r="H2" s="1" t="s">
        <v>16</v>
      </c>
      <c r="I2" s="1" t="s">
        <v>25</v>
      </c>
      <c r="J2" s="1" t="s">
        <v>26</v>
      </c>
      <c r="L2" s="21"/>
      <c r="M2" s="1" t="s">
        <v>10</v>
      </c>
      <c r="N2" s="1" t="s">
        <v>15</v>
      </c>
      <c r="O2" s="1" t="s">
        <v>14</v>
      </c>
      <c r="P2" s="1" t="s">
        <v>13</v>
      </c>
      <c r="Q2" s="1" t="s">
        <v>11</v>
      </c>
      <c r="R2" s="1" t="s">
        <v>12</v>
      </c>
      <c r="S2" s="1" t="s">
        <v>16</v>
      </c>
      <c r="T2" s="1" t="s">
        <v>25</v>
      </c>
      <c r="U2" s="1" t="s">
        <v>26</v>
      </c>
    </row>
    <row r="3" spans="1:21" ht="10.5" customHeight="1" x14ac:dyDescent="0.25">
      <c r="A3" s="4" t="s">
        <v>2</v>
      </c>
      <c r="B3" s="11">
        <v>17577</v>
      </c>
      <c r="C3" s="11">
        <v>11648</v>
      </c>
      <c r="D3" s="11">
        <v>109</v>
      </c>
      <c r="E3" s="11">
        <v>19099</v>
      </c>
      <c r="F3" s="7">
        <f>B3/E3</f>
        <v>0.92030996387245401</v>
      </c>
      <c r="G3" s="7">
        <f>C3/E3</f>
        <v>0.60987486255824908</v>
      </c>
      <c r="H3" s="7">
        <f>D3/C3</f>
        <v>9.35782967032967E-3</v>
      </c>
      <c r="I3" s="17">
        <f>E3-B3</f>
        <v>1522</v>
      </c>
      <c r="J3" s="7">
        <f>I3/E3</f>
        <v>7.9690036127545938E-2</v>
      </c>
      <c r="L3" s="4" t="s">
        <v>2</v>
      </c>
      <c r="M3" s="11">
        <v>6122</v>
      </c>
      <c r="N3" s="11">
        <v>4377</v>
      </c>
      <c r="O3" s="11">
        <v>45</v>
      </c>
      <c r="P3" s="11">
        <v>7125</v>
      </c>
      <c r="Q3" s="7">
        <f>M3/P3</f>
        <v>0.85922807017543856</v>
      </c>
      <c r="R3" s="7">
        <f>N3/P3</f>
        <v>0.61431578947368426</v>
      </c>
      <c r="S3" s="7">
        <f>O3/N3</f>
        <v>1.028101439342015E-2</v>
      </c>
      <c r="T3" s="17">
        <f>P3-M3</f>
        <v>1003</v>
      </c>
      <c r="U3" s="7">
        <f>T3/P3</f>
        <v>0.14077192982456141</v>
      </c>
    </row>
    <row r="4" spans="1:21" ht="10.5" customHeight="1" x14ac:dyDescent="0.25">
      <c r="A4" s="4" t="s">
        <v>3</v>
      </c>
      <c r="B4" s="11">
        <v>16108</v>
      </c>
      <c r="C4" s="11">
        <v>14499</v>
      </c>
      <c r="D4" s="11">
        <v>2348</v>
      </c>
      <c r="E4" s="11">
        <v>17138</v>
      </c>
      <c r="F4" s="7">
        <f t="shared" ref="F4:F5" si="0">B4/E4</f>
        <v>0.93989963823083211</v>
      </c>
      <c r="G4" s="7">
        <f t="shared" ref="G4:G5" si="1">C4/E4</f>
        <v>0.84601470416618041</v>
      </c>
      <c r="H4" s="7">
        <f t="shared" ref="H4:H5" si="2">D4/C4</f>
        <v>0.16194220291054556</v>
      </c>
      <c r="I4" s="17">
        <f t="shared" ref="I4:I19" si="3">E4-B4</f>
        <v>1030</v>
      </c>
      <c r="J4" s="7">
        <f t="shared" ref="J4:J19" si="4">I4/E4</f>
        <v>6.0100361769167929E-2</v>
      </c>
      <c r="L4" s="4" t="s">
        <v>3</v>
      </c>
      <c r="M4" s="11">
        <v>6491</v>
      </c>
      <c r="N4" s="11">
        <v>5943</v>
      </c>
      <c r="O4" s="11">
        <v>1309</v>
      </c>
      <c r="P4" s="11">
        <v>7202</v>
      </c>
      <c r="Q4" s="7">
        <f t="shared" ref="Q4:Q5" si="5">M4/P4</f>
        <v>0.90127742293807278</v>
      </c>
      <c r="R4" s="7">
        <f t="shared" ref="R4:R5" si="6">N4/P4</f>
        <v>0.82518744793113019</v>
      </c>
      <c r="S4" s="7">
        <f t="shared" ref="S4:S5" si="7">O4/N4</f>
        <v>0.22025912838633688</v>
      </c>
      <c r="T4" s="17">
        <f t="shared" ref="T4:T19" si="8">P4-M4</f>
        <v>711</v>
      </c>
      <c r="U4" s="7">
        <f t="shared" ref="U4:U19" si="9">T4/P4</f>
        <v>9.8722577061927247E-2</v>
      </c>
    </row>
    <row r="5" spans="1:21" ht="10.5" customHeight="1" x14ac:dyDescent="0.25">
      <c r="A5" s="5" t="s">
        <v>0</v>
      </c>
      <c r="B5" s="2">
        <f>SUM(B3:B4)</f>
        <v>33685</v>
      </c>
      <c r="C5" s="2">
        <f>SUM(C3:C4)</f>
        <v>26147</v>
      </c>
      <c r="D5" s="2">
        <f>SUM(D3:D4)</f>
        <v>2457</v>
      </c>
      <c r="E5" s="2">
        <f>SUM(E3:E4)</f>
        <v>36237</v>
      </c>
      <c r="F5" s="8">
        <f t="shared" si="0"/>
        <v>0.92957474404614071</v>
      </c>
      <c r="G5" s="8">
        <f t="shared" si="1"/>
        <v>0.7215553163893258</v>
      </c>
      <c r="H5" s="8">
        <f t="shared" si="2"/>
        <v>9.3968715340191994E-2</v>
      </c>
      <c r="I5" s="18">
        <f t="shared" si="3"/>
        <v>2552</v>
      </c>
      <c r="J5" s="8">
        <f t="shared" si="4"/>
        <v>7.0425255953859317E-2</v>
      </c>
      <c r="L5" s="5" t="s">
        <v>0</v>
      </c>
      <c r="M5" s="2">
        <f>SUM(M3:M4)</f>
        <v>12613</v>
      </c>
      <c r="N5" s="2">
        <f>SUM(N3:N4)</f>
        <v>10320</v>
      </c>
      <c r="O5" s="2">
        <f>SUM(O3:O4)</f>
        <v>1354</v>
      </c>
      <c r="P5" s="2">
        <f>SUM(P3:P4)</f>
        <v>14327</v>
      </c>
      <c r="Q5" s="8">
        <f t="shared" si="5"/>
        <v>0.88036574300272208</v>
      </c>
      <c r="R5" s="8">
        <f t="shared" si="6"/>
        <v>0.72031828017030786</v>
      </c>
      <c r="S5" s="8">
        <f t="shared" si="7"/>
        <v>0.1312015503875969</v>
      </c>
      <c r="T5" s="18">
        <f t="shared" si="8"/>
        <v>1714</v>
      </c>
      <c r="U5" s="8">
        <f t="shared" si="9"/>
        <v>0.11963425699727787</v>
      </c>
    </row>
    <row r="6" spans="1:21" ht="10.5" customHeight="1" x14ac:dyDescent="0.25">
      <c r="I6" s="16"/>
      <c r="J6" s="15"/>
      <c r="T6" s="16"/>
      <c r="U6" s="15"/>
    </row>
    <row r="7" spans="1:21" ht="10.5" customHeight="1" x14ac:dyDescent="0.25">
      <c r="I7" s="16"/>
      <c r="J7" s="15"/>
      <c r="T7" s="16"/>
      <c r="U7" s="15"/>
    </row>
    <row r="8" spans="1:21" ht="10.5" customHeight="1" x14ac:dyDescent="0.25">
      <c r="A8" s="20" t="s">
        <v>1</v>
      </c>
      <c r="B8" s="19" t="s">
        <v>6</v>
      </c>
      <c r="C8" s="19"/>
      <c r="D8" s="19"/>
      <c r="E8" s="19"/>
      <c r="F8" s="19"/>
      <c r="G8" s="19"/>
      <c r="H8" s="19"/>
      <c r="I8" s="19"/>
      <c r="J8" s="19"/>
      <c r="L8" s="20" t="s">
        <v>1</v>
      </c>
      <c r="M8" s="19" t="s">
        <v>7</v>
      </c>
      <c r="N8" s="19"/>
      <c r="O8" s="19"/>
      <c r="P8" s="19"/>
      <c r="Q8" s="19"/>
      <c r="R8" s="19"/>
      <c r="S8" s="19"/>
      <c r="T8" s="19"/>
      <c r="U8" s="19"/>
    </row>
    <row r="9" spans="1:21" ht="10.5" customHeight="1" x14ac:dyDescent="0.25">
      <c r="A9" s="21"/>
      <c r="B9" s="1" t="s">
        <v>10</v>
      </c>
      <c r="C9" s="1" t="s">
        <v>15</v>
      </c>
      <c r="D9" s="1" t="s">
        <v>14</v>
      </c>
      <c r="E9" s="1" t="s">
        <v>13</v>
      </c>
      <c r="F9" s="1" t="s">
        <v>11</v>
      </c>
      <c r="G9" s="1" t="s">
        <v>12</v>
      </c>
      <c r="H9" s="1" t="s">
        <v>16</v>
      </c>
      <c r="I9" s="1" t="s">
        <v>25</v>
      </c>
      <c r="J9" s="1" t="s">
        <v>26</v>
      </c>
      <c r="L9" s="21"/>
      <c r="M9" s="1" t="s">
        <v>10</v>
      </c>
      <c r="N9" s="1" t="s">
        <v>15</v>
      </c>
      <c r="O9" s="1" t="s">
        <v>14</v>
      </c>
      <c r="P9" s="1" t="s">
        <v>13</v>
      </c>
      <c r="Q9" s="1" t="s">
        <v>11</v>
      </c>
      <c r="R9" s="1" t="s">
        <v>12</v>
      </c>
      <c r="S9" s="1" t="s">
        <v>16</v>
      </c>
      <c r="T9" s="1" t="s">
        <v>25</v>
      </c>
      <c r="U9" s="1" t="s">
        <v>26</v>
      </c>
    </row>
    <row r="10" spans="1:21" ht="10.5" customHeight="1" x14ac:dyDescent="0.25">
      <c r="A10" s="4" t="s">
        <v>2</v>
      </c>
      <c r="B10" s="11">
        <v>11309</v>
      </c>
      <c r="C10" s="11">
        <v>8248</v>
      </c>
      <c r="D10" s="11">
        <v>78</v>
      </c>
      <c r="E10" s="11">
        <v>13538</v>
      </c>
      <c r="F10" s="7">
        <f>B10/E10</f>
        <v>0.83535234155709859</v>
      </c>
      <c r="G10" s="7">
        <f>C10/E10</f>
        <v>0.60924804254690501</v>
      </c>
      <c r="H10" s="7">
        <f>D10/C10</f>
        <v>9.456838021338506E-3</v>
      </c>
      <c r="I10" s="17">
        <f t="shared" si="3"/>
        <v>2229</v>
      </c>
      <c r="J10" s="7">
        <f t="shared" si="4"/>
        <v>0.16464765844290147</v>
      </c>
      <c r="L10" s="4" t="s">
        <v>2</v>
      </c>
      <c r="M10" s="11">
        <v>8118</v>
      </c>
      <c r="N10" s="11">
        <v>5671</v>
      </c>
      <c r="O10" s="11">
        <v>49</v>
      </c>
      <c r="P10" s="11">
        <v>11166</v>
      </c>
      <c r="Q10" s="7">
        <f>M10/P10</f>
        <v>0.72702847931219772</v>
      </c>
      <c r="R10" s="7">
        <f>N10/P10</f>
        <v>0.50788106752641948</v>
      </c>
      <c r="S10" s="7">
        <f>O10/N10</f>
        <v>8.6404514195027333E-3</v>
      </c>
      <c r="T10" s="17">
        <f t="shared" si="8"/>
        <v>3048</v>
      </c>
      <c r="U10" s="7">
        <f t="shared" si="9"/>
        <v>0.27297152068780228</v>
      </c>
    </row>
    <row r="11" spans="1:21" ht="10.5" customHeight="1" x14ac:dyDescent="0.25">
      <c r="A11" s="4" t="s">
        <v>3</v>
      </c>
      <c r="B11" s="11">
        <v>11699</v>
      </c>
      <c r="C11" s="11">
        <v>10614</v>
      </c>
      <c r="D11" s="11">
        <v>1449</v>
      </c>
      <c r="E11" s="11">
        <v>13308</v>
      </c>
      <c r="F11" s="7">
        <f t="shared" ref="F11:F12" si="10">B11/E11</f>
        <v>0.8790952810339645</v>
      </c>
      <c r="G11" s="7">
        <f t="shared" ref="G11:G12" si="11">C11/E11</f>
        <v>0.79756537421100093</v>
      </c>
      <c r="H11" s="7">
        <f t="shared" ref="H11:H12" si="12">D11/C11</f>
        <v>0.13651780667043528</v>
      </c>
      <c r="I11" s="17">
        <f t="shared" si="3"/>
        <v>1609</v>
      </c>
      <c r="J11" s="7">
        <f t="shared" si="4"/>
        <v>0.12090471896603547</v>
      </c>
      <c r="L11" s="4" t="s">
        <v>3</v>
      </c>
      <c r="M11" s="11">
        <v>8909</v>
      </c>
      <c r="N11" s="11">
        <v>7988</v>
      </c>
      <c r="O11" s="11">
        <v>1016</v>
      </c>
      <c r="P11" s="11">
        <v>11124</v>
      </c>
      <c r="Q11" s="7">
        <f t="shared" ref="Q11:Q12" si="13">M11/P11</f>
        <v>0.80088097806544412</v>
      </c>
      <c r="R11" s="7">
        <f t="shared" ref="R11:R12" si="14">N11/P11</f>
        <v>0.71808701905789285</v>
      </c>
      <c r="S11" s="7">
        <f t="shared" ref="S11:S12" si="15">O11/N11</f>
        <v>0.12719078617926891</v>
      </c>
      <c r="T11" s="17">
        <f t="shared" si="8"/>
        <v>2215</v>
      </c>
      <c r="U11" s="7">
        <f t="shared" si="9"/>
        <v>0.19911902193455591</v>
      </c>
    </row>
    <row r="12" spans="1:21" ht="10.5" customHeight="1" x14ac:dyDescent="0.25">
      <c r="A12" s="5" t="s">
        <v>0</v>
      </c>
      <c r="B12" s="2">
        <f>SUM(B10:B11)</f>
        <v>23008</v>
      </c>
      <c r="C12" s="2">
        <f t="shared" ref="C12:E12" si="16">SUM(C10:C11)</f>
        <v>18862</v>
      </c>
      <c r="D12" s="2">
        <f t="shared" si="16"/>
        <v>1527</v>
      </c>
      <c r="E12" s="2">
        <f t="shared" si="16"/>
        <v>26846</v>
      </c>
      <c r="F12" s="8">
        <f t="shared" si="10"/>
        <v>0.85703643000819485</v>
      </c>
      <c r="G12" s="8">
        <f t="shared" si="11"/>
        <v>0.70260001489979884</v>
      </c>
      <c r="H12" s="8">
        <f t="shared" si="12"/>
        <v>8.0956420315979216E-2</v>
      </c>
      <c r="I12" s="18">
        <f t="shared" si="3"/>
        <v>3838</v>
      </c>
      <c r="J12" s="8">
        <f t="shared" si="4"/>
        <v>0.14296356999180512</v>
      </c>
      <c r="L12" s="5" t="s">
        <v>0</v>
      </c>
      <c r="M12" s="2">
        <f>SUM(M10:M11)</f>
        <v>17027</v>
      </c>
      <c r="N12" s="2">
        <f>SUM(N10:N11)</f>
        <v>13659</v>
      </c>
      <c r="O12" s="2">
        <f>SUM(O10:O11)</f>
        <v>1065</v>
      </c>
      <c r="P12" s="2">
        <f>SUM(P10:P11)</f>
        <v>22290</v>
      </c>
      <c r="Q12" s="8">
        <f t="shared" si="13"/>
        <v>0.76388515029161064</v>
      </c>
      <c r="R12" s="8">
        <f t="shared" si="14"/>
        <v>0.61278600269179007</v>
      </c>
      <c r="S12" s="8">
        <f t="shared" si="15"/>
        <v>7.7970568855699543E-2</v>
      </c>
      <c r="T12" s="18">
        <f t="shared" si="8"/>
        <v>5263</v>
      </c>
      <c r="U12" s="8">
        <f t="shared" si="9"/>
        <v>0.23611484970838942</v>
      </c>
    </row>
    <row r="13" spans="1:21" ht="10.5" customHeight="1" x14ac:dyDescent="0.25">
      <c r="I13" s="16"/>
      <c r="J13" s="15"/>
      <c r="T13" s="16"/>
      <c r="U13" s="15"/>
    </row>
    <row r="14" spans="1:21" ht="10.5" customHeight="1" x14ac:dyDescent="0.25">
      <c r="I14" s="16"/>
      <c r="J14" s="15"/>
      <c r="T14" s="16"/>
      <c r="U14" s="15"/>
    </row>
    <row r="15" spans="1:21" ht="10.5" customHeight="1" x14ac:dyDescent="0.25">
      <c r="A15" s="20" t="s">
        <v>1</v>
      </c>
      <c r="B15" s="19" t="s">
        <v>8</v>
      </c>
      <c r="C15" s="19"/>
      <c r="D15" s="19"/>
      <c r="E15" s="19"/>
      <c r="F15" s="19"/>
      <c r="G15" s="19"/>
      <c r="H15" s="19"/>
      <c r="I15" s="19"/>
      <c r="J15" s="19"/>
      <c r="L15" s="20" t="s">
        <v>1</v>
      </c>
      <c r="M15" s="19" t="s">
        <v>9</v>
      </c>
      <c r="N15" s="19"/>
      <c r="O15" s="19"/>
      <c r="P15" s="19"/>
      <c r="Q15" s="19"/>
      <c r="R15" s="19"/>
      <c r="S15" s="19"/>
      <c r="T15" s="19"/>
      <c r="U15" s="19"/>
    </row>
    <row r="16" spans="1:21" ht="10.5" customHeight="1" x14ac:dyDescent="0.25">
      <c r="A16" s="21"/>
      <c r="B16" s="1" t="s">
        <v>10</v>
      </c>
      <c r="C16" s="1" t="s">
        <v>15</v>
      </c>
      <c r="D16" s="1" t="s">
        <v>14</v>
      </c>
      <c r="E16" s="1" t="s">
        <v>13</v>
      </c>
      <c r="F16" s="1" t="s">
        <v>11</v>
      </c>
      <c r="G16" s="1" t="s">
        <v>12</v>
      </c>
      <c r="H16" s="1" t="s">
        <v>16</v>
      </c>
      <c r="I16" s="1" t="s">
        <v>25</v>
      </c>
      <c r="J16" s="1" t="s">
        <v>26</v>
      </c>
      <c r="L16" s="21"/>
      <c r="M16" s="1" t="s">
        <v>10</v>
      </c>
      <c r="N16" s="1" t="s">
        <v>15</v>
      </c>
      <c r="O16" s="1" t="s">
        <v>14</v>
      </c>
      <c r="P16" s="1" t="s">
        <v>13</v>
      </c>
      <c r="Q16" s="1" t="s">
        <v>11</v>
      </c>
      <c r="R16" s="1" t="s">
        <v>12</v>
      </c>
      <c r="S16" s="1" t="s">
        <v>16</v>
      </c>
      <c r="T16" s="1" t="s">
        <v>25</v>
      </c>
      <c r="U16" s="1" t="s">
        <v>26</v>
      </c>
    </row>
    <row r="17" spans="1:21" ht="10.5" customHeight="1" x14ac:dyDescent="0.25">
      <c r="A17" s="4" t="s">
        <v>2</v>
      </c>
      <c r="B17" s="11">
        <v>4311</v>
      </c>
      <c r="C17" s="11">
        <v>3331</v>
      </c>
      <c r="D17" s="11">
        <v>42</v>
      </c>
      <c r="E17" s="11">
        <v>6025</v>
      </c>
      <c r="F17" s="7">
        <f>B17/E17</f>
        <v>0.71551867219917009</v>
      </c>
      <c r="G17" s="7">
        <f>C17/E17</f>
        <v>0.55286307053941908</v>
      </c>
      <c r="H17" s="7">
        <f>D17/C17</f>
        <v>1.2608826178324827E-2</v>
      </c>
      <c r="I17" s="17">
        <f t="shared" si="3"/>
        <v>1714</v>
      </c>
      <c r="J17" s="7">
        <f t="shared" si="4"/>
        <v>0.28448132780082985</v>
      </c>
      <c r="L17" s="4" t="s">
        <v>2</v>
      </c>
      <c r="M17" s="11">
        <f t="shared" ref="M17:O18" si="17">B3+M3+M10+B10+B17</f>
        <v>47437</v>
      </c>
      <c r="N17" s="11">
        <f t="shared" si="17"/>
        <v>33275</v>
      </c>
      <c r="O17" s="11">
        <f t="shared" si="17"/>
        <v>323</v>
      </c>
      <c r="P17" s="11">
        <v>55321</v>
      </c>
      <c r="Q17" s="7">
        <f>M17/P17</f>
        <v>0.8574863071889518</v>
      </c>
      <c r="R17" s="7">
        <f>N17/P17</f>
        <v>0.60148948862095764</v>
      </c>
      <c r="S17" s="7">
        <f>O17/N17</f>
        <v>9.7069872276483848E-3</v>
      </c>
      <c r="T17" s="17">
        <f t="shared" si="8"/>
        <v>7884</v>
      </c>
      <c r="U17" s="7">
        <f t="shared" si="9"/>
        <v>0.14251369281104825</v>
      </c>
    </row>
    <row r="18" spans="1:21" ht="10.5" customHeight="1" x14ac:dyDescent="0.25">
      <c r="A18" s="4" t="s">
        <v>3</v>
      </c>
      <c r="B18" s="11">
        <v>5397</v>
      </c>
      <c r="C18" s="11">
        <v>4850</v>
      </c>
      <c r="D18" s="11">
        <v>755</v>
      </c>
      <c r="E18" s="11">
        <v>6015</v>
      </c>
      <c r="F18" s="7">
        <f t="shared" ref="F18:F19" si="18">B18/E18</f>
        <v>0.89725685785536158</v>
      </c>
      <c r="G18" s="7">
        <f t="shared" ref="G18:G19" si="19">C18/E18</f>
        <v>0.80631753948462181</v>
      </c>
      <c r="H18" s="7">
        <f t="shared" ref="H18:H19" si="20">D18/C18</f>
        <v>0.15567010309278351</v>
      </c>
      <c r="I18" s="17">
        <f t="shared" si="3"/>
        <v>618</v>
      </c>
      <c r="J18" s="7">
        <f t="shared" si="4"/>
        <v>0.10274314214463841</v>
      </c>
      <c r="L18" s="4" t="s">
        <v>3</v>
      </c>
      <c r="M18" s="11">
        <f t="shared" si="17"/>
        <v>48604</v>
      </c>
      <c r="N18" s="11">
        <f t="shared" si="17"/>
        <v>43894</v>
      </c>
      <c r="O18" s="11">
        <f t="shared" si="17"/>
        <v>6877</v>
      </c>
      <c r="P18" s="11">
        <v>54787</v>
      </c>
      <c r="Q18" s="7">
        <f t="shared" ref="Q18:Q19" si="21">M18/P18</f>
        <v>0.88714476061839487</v>
      </c>
      <c r="R18" s="7">
        <f t="shared" ref="R18:R19" si="22">N18/P18</f>
        <v>0.80117546133206785</v>
      </c>
      <c r="S18" s="7">
        <f t="shared" ref="S18:S19" si="23">O18/N18</f>
        <v>0.15667289378958399</v>
      </c>
      <c r="T18" s="17">
        <f t="shared" si="8"/>
        <v>6183</v>
      </c>
      <c r="U18" s="7">
        <f t="shared" si="9"/>
        <v>0.11285523938160512</v>
      </c>
    </row>
    <row r="19" spans="1:21" ht="10.5" customHeight="1" x14ac:dyDescent="0.25">
      <c r="A19" s="5" t="s">
        <v>0</v>
      </c>
      <c r="B19" s="2">
        <f>SUM(B17:B18)</f>
        <v>9708</v>
      </c>
      <c r="C19" s="2">
        <f t="shared" ref="C19:E19" si="24">SUM(C17:C18)</f>
        <v>8181</v>
      </c>
      <c r="D19" s="2">
        <f t="shared" si="24"/>
        <v>797</v>
      </c>
      <c r="E19" s="2">
        <f t="shared" si="24"/>
        <v>12040</v>
      </c>
      <c r="F19" s="8">
        <f t="shared" si="18"/>
        <v>0.80631229235880397</v>
      </c>
      <c r="G19" s="8">
        <f t="shared" si="19"/>
        <v>0.67948504983388702</v>
      </c>
      <c r="H19" s="8">
        <f t="shared" si="20"/>
        <v>9.7420853196430748E-2</v>
      </c>
      <c r="I19" s="18">
        <f t="shared" si="3"/>
        <v>2332</v>
      </c>
      <c r="J19" s="8">
        <f t="shared" si="4"/>
        <v>0.193687707641196</v>
      </c>
      <c r="L19" s="5" t="s">
        <v>0</v>
      </c>
      <c r="M19" s="2">
        <f>SUM(M17:M18)</f>
        <v>96041</v>
      </c>
      <c r="N19" s="2">
        <f>SUM(N17:N18)</f>
        <v>77169</v>
      </c>
      <c r="O19" s="2">
        <f>SUM(O17:O18)</f>
        <v>7200</v>
      </c>
      <c r="P19" s="2">
        <f>SUM(P17:P18)</f>
        <v>110108</v>
      </c>
      <c r="Q19" s="8">
        <f t="shared" si="21"/>
        <v>0.87224361535946526</v>
      </c>
      <c r="R19" s="8">
        <f t="shared" si="22"/>
        <v>0.70084825807389106</v>
      </c>
      <c r="S19" s="8">
        <f t="shared" si="23"/>
        <v>9.3301714419002452E-2</v>
      </c>
      <c r="T19" s="18">
        <f t="shared" si="8"/>
        <v>14067</v>
      </c>
      <c r="U19" s="8">
        <f t="shared" si="9"/>
        <v>0.12775638464053474</v>
      </c>
    </row>
    <row r="20" spans="1:21" ht="10.5" customHeight="1" x14ac:dyDescent="0.25">
      <c r="I20" s="16"/>
    </row>
    <row r="21" spans="1:21" ht="10.5" customHeight="1" x14ac:dyDescent="0.25">
      <c r="E21" s="9"/>
    </row>
    <row r="22" spans="1:21" ht="10.5" customHeight="1" x14ac:dyDescent="0.25">
      <c r="E22" s="9"/>
    </row>
    <row r="23" spans="1:21" ht="10.5" customHeight="1" x14ac:dyDescent="0.25">
      <c r="A23" s="13" t="s">
        <v>22</v>
      </c>
      <c r="B23" s="1" t="s">
        <v>23</v>
      </c>
    </row>
    <row r="24" spans="1:21" ht="10.5" customHeight="1" x14ac:dyDescent="0.25">
      <c r="A24" s="12" t="s">
        <v>17</v>
      </c>
      <c r="B24" s="10">
        <v>4036</v>
      </c>
    </row>
    <row r="25" spans="1:21" ht="10.5" customHeight="1" x14ac:dyDescent="0.25">
      <c r="A25" s="12" t="s">
        <v>18</v>
      </c>
      <c r="B25" s="10">
        <v>924</v>
      </c>
    </row>
    <row r="26" spans="1:21" ht="10.5" customHeight="1" x14ac:dyDescent="0.25">
      <c r="A26" s="12" t="s">
        <v>19</v>
      </c>
      <c r="B26" s="10">
        <v>267</v>
      </c>
    </row>
    <row r="27" spans="1:21" ht="10.5" customHeight="1" x14ac:dyDescent="0.25">
      <c r="A27" s="12" t="s">
        <v>20</v>
      </c>
      <c r="B27" s="10">
        <v>978</v>
      </c>
    </row>
    <row r="28" spans="1:21" ht="10.5" customHeight="1" x14ac:dyDescent="0.25">
      <c r="A28" s="12" t="s">
        <v>21</v>
      </c>
      <c r="B28" s="10">
        <v>2085</v>
      </c>
    </row>
    <row r="29" spans="1:21" ht="10.5" customHeight="1" x14ac:dyDescent="0.25">
      <c r="A29" s="14" t="s">
        <v>24</v>
      </c>
      <c r="B29" s="2">
        <f>SUM(B24:B28)</f>
        <v>8290</v>
      </c>
    </row>
    <row r="30" spans="1:21" ht="10.5" customHeight="1" x14ac:dyDescent="0.25"/>
    <row r="31" spans="1:21" ht="10.5" customHeight="1" x14ac:dyDescent="0.25"/>
    <row r="32" spans="1:21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</sheetData>
  <mergeCells count="12">
    <mergeCell ref="M8:U8"/>
    <mergeCell ref="M15:U15"/>
    <mergeCell ref="A1:A2"/>
    <mergeCell ref="L15:L16"/>
    <mergeCell ref="A15:A16"/>
    <mergeCell ref="L1:L2"/>
    <mergeCell ref="A8:A9"/>
    <mergeCell ref="L8:L9"/>
    <mergeCell ref="B1:J1"/>
    <mergeCell ref="B8:J8"/>
    <mergeCell ref="B15:J15"/>
    <mergeCell ref="M1:U1"/>
  </mergeCells>
  <phoneticPr fontId="2" type="noConversion"/>
  <pageMargins left="0.7" right="0.7" top="0.75" bottom="0.75" header="0.3" footer="0.3"/>
  <pageSetup paperSize="9" orientation="portrait" r:id="rId1"/>
  <ignoredErrors>
    <ignoredError sqref="L17 A17 A10 L10 L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2022-01-12T09:17:58Z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